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eBooks &amp; PDF\Ham Radio\zCalculators\Adams-splitter-DOF\"/>
    </mc:Choice>
  </mc:AlternateContent>
  <bookViews>
    <workbookView xWindow="240" yWindow="120" windowWidth="14355" windowHeight="10290"/>
  </bookViews>
  <sheets>
    <sheet name="Two Way Splitter" sheetId="1" r:id="rId1"/>
    <sheet name="Three Way Splitter" sheetId="4" r:id="rId2"/>
  </sheets>
  <definedNames>
    <definedName name="Alpha" localSheetId="1">'Three Way Splitter'!$E$3</definedName>
    <definedName name="Alpha">'Two Way Splitter'!$E$3</definedName>
    <definedName name="Beta" localSheetId="1">'Three Way Splitter'!$E$4</definedName>
    <definedName name="Beta">'Two Way Splitter'!$E$4</definedName>
    <definedName name="Z0" localSheetId="1">'Three Way Splitter'!$B$3</definedName>
    <definedName name="Z0">'Two Way Splitter'!$B$3</definedName>
  </definedNames>
  <calcPr calcId="162913"/>
</workbook>
</file>

<file path=xl/calcChain.xml><?xml version="1.0" encoding="utf-8"?>
<calcChain xmlns="http://schemas.openxmlformats.org/spreadsheetml/2006/main">
  <c r="E3" i="4" l="1"/>
  <c r="E6" i="4" s="1"/>
  <c r="B5" i="4"/>
  <c r="E4" i="4" s="1"/>
  <c r="E7" i="4" l="1"/>
  <c r="E8" i="4"/>
  <c r="E9" i="4"/>
  <c r="B5" i="1"/>
  <c r="E4" i="1" l="1"/>
  <c r="E3" i="1"/>
  <c r="E9" i="1" l="1"/>
  <c r="E6" i="1"/>
  <c r="E8" i="1"/>
  <c r="E7" i="1"/>
</calcChain>
</file>

<file path=xl/sharedStrings.xml><?xml version="1.0" encoding="utf-8"?>
<sst xmlns="http://schemas.openxmlformats.org/spreadsheetml/2006/main" count="24" uniqueCount="12">
  <si>
    <t>Z0</t>
  </si>
  <si>
    <t>Alpha</t>
  </si>
  <si>
    <t>Beta</t>
  </si>
  <si>
    <t>Rs</t>
  </si>
  <si>
    <t>Rt</t>
  </si>
  <si>
    <t>Ru</t>
  </si>
  <si>
    <t>Rw</t>
  </si>
  <si>
    <t>S21 dB</t>
  </si>
  <si>
    <t>S31 dB</t>
  </si>
  <si>
    <t>INPUTS</t>
  </si>
  <si>
    <t>Voltage Ratio Calculated</t>
  </si>
  <si>
    <t>OUTPUTS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</si>
</sst>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;[Red]#,##0.000"/>
  </numFmts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164" fontId="0" fillId="0" borderId="4" xfId="0" applyNumberFormat="1" applyBorder="1"/>
    <xf numFmtId="164" fontId="0" fillId="0" borderId="6" xfId="0" applyNumberFormat="1" applyBorder="1"/>
    <xf numFmtId="0" fontId="0" fillId="0" borderId="5" xfId="0" applyFill="1" applyBorder="1"/>
    <xf numFmtId="0" fontId="0" fillId="0" borderId="6" xfId="0" applyFill="1" applyBorder="1"/>
    <xf numFmtId="0" fontId="0" fillId="3" borderId="3" xfId="0" applyFill="1" applyBorder="1"/>
    <xf numFmtId="0" fontId="0" fillId="3" borderId="4" xfId="0" applyFill="1" applyBorder="1"/>
    <xf numFmtId="0" fontId="1" fillId="2" borderId="1" xfId="0" applyFont="1" applyFill="1" applyBorder="1"/>
    <xf numFmtId="0" fontId="0" fillId="2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9</xdr:row>
      <xdr:rowOff>180975</xdr:rowOff>
    </xdr:from>
    <xdr:to>
      <xdr:col>5</xdr:col>
      <xdr:colOff>142875</xdr:colOff>
      <xdr:row>15</xdr:row>
      <xdr:rowOff>19050</xdr:rowOff>
    </xdr:to>
    <xdr:sp macro="" textlink="">
      <xdr:nvSpPr>
        <xdr:cNvPr id="2" name="TextBox 1"/>
        <xdr:cNvSpPr txBox="1"/>
      </xdr:nvSpPr>
      <xdr:spPr>
        <a:xfrm>
          <a:off x="19050" y="1933575"/>
          <a:ext cx="3476625" cy="981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Results get a little wierd right around alpha=beta=0.5.  There are two obvious solutions to this case, though.</a:t>
          </a:r>
        </a:p>
        <a:p>
          <a:endParaRPr lang="en-US" sz="1100"/>
        </a:p>
        <a:p>
          <a:r>
            <a:rPr lang="en-US" sz="1100"/>
            <a:t>If the resistances get negative, this is not a feasible case.</a:t>
          </a:r>
        </a:p>
      </xdr:txBody>
    </xdr:sp>
    <xdr:clientData/>
  </xdr:twoCellAnchor>
  <xdr:twoCellAnchor editAs="oneCell">
    <xdr:from>
      <xdr:col>5</xdr:col>
      <xdr:colOff>561975</xdr:colOff>
      <xdr:row>0</xdr:row>
      <xdr:rowOff>161925</xdr:rowOff>
    </xdr:from>
    <xdr:to>
      <xdr:col>11</xdr:col>
      <xdr:colOff>371475</xdr:colOff>
      <xdr:row>11</xdr:row>
      <xdr:rowOff>38100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4775" y="161925"/>
          <a:ext cx="3467100" cy="20097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9</xdr:row>
      <xdr:rowOff>133350</xdr:rowOff>
    </xdr:from>
    <xdr:to>
      <xdr:col>5</xdr:col>
      <xdr:colOff>419100</xdr:colOff>
      <xdr:row>14</xdr:row>
      <xdr:rowOff>161925</xdr:rowOff>
    </xdr:to>
    <xdr:sp macro="" textlink="">
      <xdr:nvSpPr>
        <xdr:cNvPr id="2" name="TextBox 1"/>
        <xdr:cNvSpPr txBox="1"/>
      </xdr:nvSpPr>
      <xdr:spPr>
        <a:xfrm>
          <a:off x="47625" y="1847850"/>
          <a:ext cx="3419475" cy="981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sz="1100"/>
        </a:p>
        <a:p>
          <a:r>
            <a:rPr lang="en-US" sz="1100"/>
            <a:t>If the resistances get negative, this is not a feasible case.</a:t>
          </a:r>
        </a:p>
      </xdr:txBody>
    </xdr:sp>
    <xdr:clientData/>
  </xdr:twoCellAnchor>
  <xdr:oneCellAnchor>
    <xdr:from>
      <xdr:col>5</xdr:col>
      <xdr:colOff>600075</xdr:colOff>
      <xdr:row>0</xdr:row>
      <xdr:rowOff>123825</xdr:rowOff>
    </xdr:from>
    <xdr:ext cx="3514725" cy="221932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8075" y="123825"/>
          <a:ext cx="3514725" cy="22193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G28" sqref="G28"/>
    </sheetView>
  </sheetViews>
  <sheetFormatPr defaultRowHeight="15" x14ac:dyDescent="0.25"/>
  <cols>
    <col min="3" max="3" width="4.140625" customWidth="1"/>
    <col min="5" max="5" width="13.7109375" customWidth="1"/>
    <col min="7" max="7" width="9.140625" customWidth="1"/>
  </cols>
  <sheetData>
    <row r="1" spans="1:5" ht="15.75" thickBot="1" x14ac:dyDescent="0.3"/>
    <row r="2" spans="1:5" x14ac:dyDescent="0.25">
      <c r="A2" s="13" t="s">
        <v>9</v>
      </c>
      <c r="B2" s="14"/>
      <c r="D2" s="1" t="s">
        <v>10</v>
      </c>
      <c r="E2" s="2"/>
    </row>
    <row r="3" spans="1:5" x14ac:dyDescent="0.25">
      <c r="A3" s="11" t="s">
        <v>0</v>
      </c>
      <c r="B3" s="12">
        <v>50</v>
      </c>
      <c r="D3" s="3" t="s">
        <v>1</v>
      </c>
      <c r="E3" s="4">
        <f>10^(B4/20)</f>
        <v>0.49997696968745559</v>
      </c>
    </row>
    <row r="4" spans="1:5" ht="15.75" thickBot="1" x14ac:dyDescent="0.3">
      <c r="A4" s="11" t="s">
        <v>7</v>
      </c>
      <c r="B4" s="12">
        <v>-6.0209999999999999</v>
      </c>
      <c r="D4" s="5" t="s">
        <v>2</v>
      </c>
      <c r="E4" s="6">
        <f>10^(B5/20)</f>
        <v>0.49997696968745559</v>
      </c>
    </row>
    <row r="5" spans="1:5" ht="15.75" thickBot="1" x14ac:dyDescent="0.3">
      <c r="A5" s="9" t="s">
        <v>8</v>
      </c>
      <c r="B5" s="10">
        <f>B4</f>
        <v>-6.0209999999999999</v>
      </c>
      <c r="D5" s="1" t="s">
        <v>11</v>
      </c>
      <c r="E5" s="2"/>
    </row>
    <row r="6" spans="1:5" x14ac:dyDescent="0.25">
      <c r="D6" s="3" t="s">
        <v>3</v>
      </c>
      <c r="E6" s="7">
        <f>Z0*(1-Alpha)/(1+Alpha)</f>
        <v>16.667690251828741</v>
      </c>
    </row>
    <row r="7" spans="1:5" x14ac:dyDescent="0.25">
      <c r="D7" s="3" t="s">
        <v>4</v>
      </c>
      <c r="E7" s="7">
        <f>2*Z0*(Beta-Beta^2-Alpha+Alpha*Beta)/((Alpha-1+2*Beta^2)*(1+Alpha))</f>
        <v>0</v>
      </c>
    </row>
    <row r="8" spans="1:5" x14ac:dyDescent="0.25">
      <c r="D8" s="3" t="s">
        <v>5</v>
      </c>
      <c r="E8" s="7">
        <f>2*Z0*Beta/(1-Alpha-2*Beta^2)</f>
        <v>723661.6890001836</v>
      </c>
    </row>
    <row r="9" spans="1:5" ht="15.75" thickBot="1" x14ac:dyDescent="0.3">
      <c r="D9" s="5" t="s">
        <v>6</v>
      </c>
      <c r="E9" s="8">
        <f>Z0*(Alpha-2*Beta^2+2*Beta-1)/(Alpha-1+2*Beta^2)</f>
        <v>16.667690251777561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D28" sqref="D28"/>
    </sheetView>
  </sheetViews>
  <sheetFormatPr defaultRowHeight="15" x14ac:dyDescent="0.25"/>
  <cols>
    <col min="3" max="3" width="4.85546875" customWidth="1"/>
    <col min="5" max="5" width="13.7109375" customWidth="1"/>
    <col min="7" max="7" width="9.140625" customWidth="1"/>
    <col min="10" max="10" width="16.5703125" customWidth="1"/>
  </cols>
  <sheetData>
    <row r="1" spans="1:5" ht="15.75" thickBot="1" x14ac:dyDescent="0.3"/>
    <row r="2" spans="1:5" x14ac:dyDescent="0.25">
      <c r="A2" s="13" t="s">
        <v>9</v>
      </c>
      <c r="B2" s="14"/>
      <c r="D2" s="1" t="s">
        <v>10</v>
      </c>
      <c r="E2" s="2"/>
    </row>
    <row r="3" spans="1:5" x14ac:dyDescent="0.25">
      <c r="A3" s="11" t="s">
        <v>0</v>
      </c>
      <c r="B3" s="12">
        <v>50</v>
      </c>
      <c r="D3" s="3" t="s">
        <v>1</v>
      </c>
      <c r="E3" s="4">
        <f>10^(B4/20)</f>
        <v>0.3330427623087463</v>
      </c>
    </row>
    <row r="4" spans="1:5" ht="15.75" thickBot="1" x14ac:dyDescent="0.3">
      <c r="A4" s="11" t="s">
        <v>7</v>
      </c>
      <c r="B4" s="12">
        <v>-9.5500000000000007</v>
      </c>
      <c r="D4" s="5" t="s">
        <v>2</v>
      </c>
      <c r="E4" s="6">
        <f>10^(B5/20)</f>
        <v>0.3330427623087463</v>
      </c>
    </row>
    <row r="5" spans="1:5" ht="15.75" thickBot="1" x14ac:dyDescent="0.3">
      <c r="A5" s="5" t="s">
        <v>8</v>
      </c>
      <c r="B5" s="6">
        <f>B4</f>
        <v>-9.5500000000000007</v>
      </c>
      <c r="D5" s="1" t="s">
        <v>11</v>
      </c>
      <c r="E5" s="2"/>
    </row>
    <row r="6" spans="1:5" x14ac:dyDescent="0.25">
      <c r="D6" s="3" t="s">
        <v>3</v>
      </c>
      <c r="E6" s="7">
        <f>Z0*(1-Alpha)/(1+Alpha)</f>
        <v>25.016348182864206</v>
      </c>
    </row>
    <row r="7" spans="1:5" x14ac:dyDescent="0.25">
      <c r="D7" s="3" t="s">
        <v>4</v>
      </c>
      <c r="E7" s="7">
        <f>2*Z0*(Beta-Beta^2-Alpha+Alpha*Beta)/((2*Alpha-1+3*Beta^2)*(1+Alpha))</f>
        <v>8.9589790460458262E-13</v>
      </c>
    </row>
    <row r="8" spans="1:5" x14ac:dyDescent="0.25">
      <c r="D8" s="3" t="s">
        <v>5</v>
      </c>
      <c r="E8" s="7">
        <f>2*Z0*Beta/(1-2*Alpha-3*Beta^2)</f>
        <v>28660.407385357074</v>
      </c>
    </row>
    <row r="9" spans="1:5" ht="15.75" thickBot="1" x14ac:dyDescent="0.3">
      <c r="D9" s="5" t="s">
        <v>6</v>
      </c>
      <c r="E9" s="8">
        <f>Z0*(2*Alpha-3*Beta^2+2*Beta-1)/(2*Alpha-1+3*Beta^2)</f>
        <v>25.01634818286205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Two Way Splitter</vt:lpstr>
      <vt:lpstr>Three Way Splitter</vt:lpstr>
      <vt:lpstr>'Three Way Splitter'!Alpha</vt:lpstr>
      <vt:lpstr>Alpha</vt:lpstr>
      <vt:lpstr>'Three Way Splitter'!Beta</vt:lpstr>
      <vt:lpstr>Beta</vt:lpstr>
      <vt:lpstr>'Three Way Splitter'!Z0</vt:lpstr>
      <vt:lpstr>Z0</vt:lpstr>
    </vt:vector>
  </TitlesOfParts>
  <Company>TEGAM,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S. Brush</dc:creator>
  <cp:lastModifiedBy>CHRISK</cp:lastModifiedBy>
  <dcterms:created xsi:type="dcterms:W3CDTF">2013-11-18T19:01:20Z</dcterms:created>
  <dcterms:modified xsi:type="dcterms:W3CDTF">2025-06-18T15:53:18Z</dcterms:modified>
</cp:coreProperties>
</file>